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 tabRatio="500"/>
  </bookViews>
  <sheets>
    <sheet name="návrh rozpočtu" sheetId="2" r:id="rId1"/>
    <sheet name="výpočet odměn ZO 2025" sheetId="3" r:id="rId2"/>
    <sheet name="návrh SVR 2027-2030" sheetId="4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4"/>
  <c r="E16"/>
  <c r="F16"/>
  <c r="C16"/>
  <c r="D10"/>
  <c r="E10"/>
  <c r="F10"/>
  <c r="C10"/>
  <c r="E46" i="2"/>
  <c r="F46"/>
  <c r="D46"/>
  <c r="O5" i="3"/>
  <c r="M5"/>
  <c r="M3"/>
  <c r="M4"/>
  <c r="M2"/>
  <c r="J3"/>
  <c r="J4"/>
  <c r="J2"/>
  <c r="G5"/>
  <c r="E5"/>
  <c r="E2"/>
  <c r="E3"/>
  <c r="E4"/>
  <c r="H8"/>
  <c r="G8"/>
  <c r="G7"/>
  <c r="H7" s="1"/>
  <c r="F8"/>
  <c r="F7"/>
  <c r="G43" i="2" l="1"/>
  <c r="F43"/>
  <c r="E43"/>
  <c r="D43"/>
  <c r="G11"/>
  <c r="F11"/>
  <c r="E11"/>
  <c r="D11"/>
  <c r="G46" l="1"/>
  <c r="G44"/>
</calcChain>
</file>

<file path=xl/sharedStrings.xml><?xml version="1.0" encoding="utf-8"?>
<sst xmlns="http://schemas.openxmlformats.org/spreadsheetml/2006/main" count="96" uniqueCount="86">
  <si>
    <t>Paragraf</t>
  </si>
  <si>
    <t>Název</t>
  </si>
  <si>
    <t xml:space="preserve">
0000 </t>
  </si>
  <si>
    <t xml:space="preserve">
Daňové příjmy</t>
  </si>
  <si>
    <t>Komunální služby (pronájem pozemků)</t>
  </si>
  <si>
    <t>Sběr a svoz komu. odpadů</t>
  </si>
  <si>
    <t>Využívání a zneškodňování komun.odpadů</t>
  </si>
  <si>
    <t>Činnost místní správy</t>
  </si>
  <si>
    <t>Příjmy z finančních operací</t>
  </si>
  <si>
    <t>CELKEM</t>
  </si>
  <si>
    <t>Silnice</t>
  </si>
  <si>
    <t>Dopravní obslužnost veřejnými službami</t>
  </si>
  <si>
    <t>Odvádění a čištění odpadních vod</t>
  </si>
  <si>
    <t>Vodní díla v zemědělské krajině</t>
  </si>
  <si>
    <t>Základní školy</t>
  </si>
  <si>
    <t>Ostatní záležitosti vzdělávání</t>
  </si>
  <si>
    <t>Pořízení,zachování a obnova hodnot nár.hist.pověd.</t>
  </si>
  <si>
    <t>Ostatní záležitosti kultury</t>
  </si>
  <si>
    <t>Využití volného času dětí a mládeže</t>
  </si>
  <si>
    <t xml:space="preserve">Ostatní zájmová čin. </t>
  </si>
  <si>
    <t>Veřejné osvětlení</t>
  </si>
  <si>
    <t>Pohřebnictví</t>
  </si>
  <si>
    <t xml:space="preserve">Komunální služby a územní  rozvoj </t>
  </si>
  <si>
    <t>Sběr a svoz nebezpečných odpadů</t>
  </si>
  <si>
    <t>Sběr a svoz komunálních odpadů</t>
  </si>
  <si>
    <t>Sběr a svoz ostatních odpadů</t>
  </si>
  <si>
    <t>Využívání a zneškodňování komun.  odpadů</t>
  </si>
  <si>
    <t>Péče o vzhled obcí a veřejnou zeleň</t>
  </si>
  <si>
    <t>Služby a čin. v obl. soc. prevence</t>
  </si>
  <si>
    <t>Krizová opatření</t>
  </si>
  <si>
    <t>Bezpečnost a veřejný pořádek</t>
  </si>
  <si>
    <t>Jednotka dobrovolných hasičů</t>
  </si>
  <si>
    <t>Zastupitelstva obcí</t>
  </si>
  <si>
    <t>Výdaje z finančních operací</t>
  </si>
  <si>
    <t>Pojištění funkčně nespecifikované</t>
  </si>
  <si>
    <t>Ostatní finanční operace</t>
  </si>
  <si>
    <t>CELKEM:</t>
  </si>
  <si>
    <t>starosta</t>
  </si>
  <si>
    <t>místostarosta</t>
  </si>
  <si>
    <t>předseda V</t>
  </si>
  <si>
    <t>daň.základ</t>
  </si>
  <si>
    <t>daň</t>
  </si>
  <si>
    <t xml:space="preserve">ZP </t>
  </si>
  <si>
    <t>schodek rozpočtu (+)/přebytek rozpočtu (-)</t>
  </si>
  <si>
    <t>Návrh rozpočtu obce Masojedy na rok 2026</t>
  </si>
  <si>
    <t>Schv. rozp. 2025</t>
  </si>
  <si>
    <t>Návrh      rozpočtu 2026</t>
  </si>
  <si>
    <t>Upr. rozp.10/2025</t>
  </si>
  <si>
    <t>Plnění R k 10/2025</t>
  </si>
  <si>
    <t>Volby do PSP ČR</t>
  </si>
  <si>
    <t>Volby do ZO</t>
  </si>
  <si>
    <t>8117,8118,8901</t>
  </si>
  <si>
    <t>stav k 31.10.2025 běžné účty celkem 5.258.946,46 Kč, termínované vklady celkem 3.000.000</t>
  </si>
  <si>
    <t>NÁVRH STŘEDNĚDOBÉHO VÝHLEDU ROZPOČTU OBCE MASOJEDY NA ROKY 2027 - 2030</t>
  </si>
  <si>
    <t>v tisících Kč</t>
  </si>
  <si>
    <t>rok</t>
  </si>
  <si>
    <t>Daňové příjmy</t>
  </si>
  <si>
    <t>Nedaňové příjmy</t>
  </si>
  <si>
    <t>kapitálové příjmy</t>
  </si>
  <si>
    <t>Přijaté transfery</t>
  </si>
  <si>
    <t>Příjmy celkem</t>
  </si>
  <si>
    <t>Běžné výdaje</t>
  </si>
  <si>
    <t>Neinvestiční výdaje</t>
  </si>
  <si>
    <t>Investiční výdaje</t>
  </si>
  <si>
    <t>Dluhová služba</t>
  </si>
  <si>
    <t>Výdaje celkem</t>
  </si>
  <si>
    <t>Sestavení rozpočtového výhledu vychází z analýzy minulého období, tj. z účetních dat za předchozí 3 roky a ze schváleného rozpočtu roku 2025.</t>
  </si>
  <si>
    <t xml:space="preserve"> - Rozpočtový výhled obce Masojedy je zpracován na základě těchto podkladů:</t>
  </si>
  <si>
    <t xml:space="preserve"> - Splátkový kalendář závazků obce</t>
  </si>
  <si>
    <t xml:space="preserve"> - Dluhová služba</t>
  </si>
  <si>
    <t xml:space="preserve"> - Rozpočet a účetnictví roku 2022-2024</t>
  </si>
  <si>
    <t xml:space="preserve"> - Rozpočtu na rok 2025</t>
  </si>
  <si>
    <t>Finanční rezerva obce činí 8.000.000,- Kč. Z této rezervy budou financovány výdaje, které překročí příjmy.</t>
  </si>
  <si>
    <t>V současné době obec nemá žádný úvěr a v plánovaném období ho nechce.</t>
  </si>
  <si>
    <t>Plánované investiční a neinvestiční akce pro roky 2027 - 2030</t>
  </si>
  <si>
    <t>Oprava komunikace v Bušinci……………………………………...…500.000,-Kč</t>
  </si>
  <si>
    <t>Úprava veřejného prostranství – okolí rybníku............………………..200.000,- Kč</t>
  </si>
  <si>
    <t>Úprava veřejného prostranství – dvůr obecního úřadu………………..200.000,- Kč</t>
  </si>
  <si>
    <t>Údržba obecního majetku…………………………………….……….100.000,- Kč</t>
  </si>
  <si>
    <t>Sejmuto dne:</t>
  </si>
  <si>
    <t>Obecní zastupitelstvo projednalo dne                               Josef Pazdera - starosta</t>
  </si>
  <si>
    <t xml:space="preserve">Vyvěšeno dne: . 2025 </t>
  </si>
  <si>
    <t>Povinnost vypracovat rozpočtový výhled ukládá ustanovení § 2 odst. 1 zákona č. 250/2000 Sb. Je podkladem při sestavení rozpočtu obce pro jednotlivé roky.</t>
  </si>
  <si>
    <t>schodek rozpočtu ve výši 157.153,- Kč bude kryt finančními prostředky z minulých let</t>
  </si>
  <si>
    <t>Vyvěšeno dne: . 2025        Sejmuto dne:</t>
  </si>
  <si>
    <t>Rozpočet bude projednán zastupitelstvem dne: 17. 12. 2025</t>
  </si>
</sst>
</file>

<file path=xl/styles.xml><?xml version="1.0" encoding="utf-8"?>
<styleSheet xmlns="http://schemas.openxmlformats.org/spreadsheetml/2006/main">
  <numFmts count="1">
    <numFmt numFmtId="164" formatCode="#,##0.00\ _K_č"/>
  </numFmts>
  <fonts count="7"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wrapText="1"/>
    </xf>
    <xf numFmtId="164" fontId="1" fillId="0" borderId="0" xfId="0" applyNumberFormat="1" applyFont="1"/>
    <xf numFmtId="0" fontId="2" fillId="0" borderId="0" xfId="0" applyFont="1" applyAlignment="1">
      <alignment horizontal="left" readingOrder="1"/>
    </xf>
    <xf numFmtId="0" fontId="1" fillId="0" borderId="0" xfId="0" applyFont="1" applyAlignment="1">
      <alignment horizontal="left" readingOrder="1"/>
    </xf>
    <xf numFmtId="0" fontId="3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0" fillId="0" borderId="4" xfId="0" applyBorder="1" applyAlignment="1">
      <alignment horizontal="center"/>
    </xf>
    <xf numFmtId="0" fontId="0" fillId="0" borderId="4" xfId="0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52"/>
  <sheetViews>
    <sheetView tabSelected="1" topLeftCell="A37" zoomScaleNormal="100" workbookViewId="0">
      <selection activeCell="C50" sqref="C50"/>
    </sheetView>
  </sheetViews>
  <sheetFormatPr defaultColWidth="11.5546875" defaultRowHeight="13.8"/>
  <cols>
    <col min="1" max="1" width="1.109375" style="1" customWidth="1"/>
    <col min="2" max="2" width="5.5546875" style="1" customWidth="1"/>
    <col min="3" max="3" width="34" style="1" customWidth="1"/>
    <col min="4" max="4" width="14" style="2" customWidth="1"/>
    <col min="5" max="6" width="15" style="2" customWidth="1"/>
    <col min="7" max="7" width="13.88671875" style="2" customWidth="1"/>
    <col min="8" max="16384" width="11.5546875" style="1"/>
  </cols>
  <sheetData>
    <row r="2" spans="2:7" ht="18">
      <c r="B2" s="15" t="s">
        <v>44</v>
      </c>
    </row>
    <row r="4" spans="2:7" ht="27.6">
      <c r="B4" s="3" t="s">
        <v>0</v>
      </c>
      <c r="C4" s="3" t="s">
        <v>1</v>
      </c>
      <c r="D4" s="4" t="s">
        <v>45</v>
      </c>
      <c r="E4" s="4" t="s">
        <v>47</v>
      </c>
      <c r="F4" s="4" t="s">
        <v>48</v>
      </c>
      <c r="G4" s="5" t="s">
        <v>46</v>
      </c>
    </row>
    <row r="5" spans="2:7" ht="27.6">
      <c r="B5" s="6" t="s">
        <v>2</v>
      </c>
      <c r="C5" s="6" t="s">
        <v>3</v>
      </c>
      <c r="D5" s="7">
        <v>2500000</v>
      </c>
      <c r="E5" s="7">
        <v>2769796</v>
      </c>
      <c r="F5" s="7">
        <v>2500954.65</v>
      </c>
      <c r="G5" s="7">
        <v>2700000</v>
      </c>
    </row>
    <row r="6" spans="2:7">
      <c r="B6" s="6">
        <v>3639</v>
      </c>
      <c r="C6" s="6" t="s">
        <v>4</v>
      </c>
      <c r="D6" s="7">
        <v>39612</v>
      </c>
      <c r="E6" s="7">
        <v>39612</v>
      </c>
      <c r="F6" s="7">
        <v>39612</v>
      </c>
      <c r="G6" s="7">
        <v>39612</v>
      </c>
    </row>
    <row r="7" spans="2:7">
      <c r="B7" s="6">
        <v>3722</v>
      </c>
      <c r="C7" s="6" t="s">
        <v>5</v>
      </c>
      <c r="D7" s="7">
        <v>4000</v>
      </c>
      <c r="E7" s="7">
        <v>4000</v>
      </c>
      <c r="F7" s="7">
        <v>2300</v>
      </c>
      <c r="G7" s="7">
        <v>4000</v>
      </c>
    </row>
    <row r="8" spans="2:7" ht="27.6">
      <c r="B8" s="6">
        <v>3725</v>
      </c>
      <c r="C8" s="6" t="s">
        <v>6</v>
      </c>
      <c r="D8" s="7">
        <v>34000</v>
      </c>
      <c r="E8" s="7">
        <v>34000</v>
      </c>
      <c r="F8" s="7">
        <v>47719.5</v>
      </c>
      <c r="G8" s="7">
        <v>34000</v>
      </c>
    </row>
    <row r="9" spans="2:7">
      <c r="B9" s="6">
        <v>6171</v>
      </c>
      <c r="C9" s="6" t="s">
        <v>7</v>
      </c>
      <c r="D9" s="7">
        <v>2000</v>
      </c>
      <c r="E9" s="7">
        <v>2000</v>
      </c>
      <c r="F9" s="7">
        <v>0</v>
      </c>
      <c r="G9" s="7">
        <v>2000</v>
      </c>
    </row>
    <row r="10" spans="2:7">
      <c r="B10" s="6">
        <v>6310</v>
      </c>
      <c r="C10" s="6" t="s">
        <v>8</v>
      </c>
      <c r="D10" s="7">
        <v>400</v>
      </c>
      <c r="E10" s="7">
        <v>400</v>
      </c>
      <c r="F10" s="7">
        <v>263.79000000000002</v>
      </c>
      <c r="G10" s="7">
        <v>400</v>
      </c>
    </row>
    <row r="11" spans="2:7">
      <c r="B11" s="6"/>
      <c r="C11" s="3" t="s">
        <v>9</v>
      </c>
      <c r="D11" s="8">
        <f>SUM(D5:D10)</f>
        <v>2580012</v>
      </c>
      <c r="E11" s="8">
        <f>SUM(E5:E10)</f>
        <v>2849808</v>
      </c>
      <c r="F11" s="8">
        <f>SUM(F5:F10)</f>
        <v>2590849.94</v>
      </c>
      <c r="G11" s="8">
        <f>SUM(G5:G10)</f>
        <v>2780012</v>
      </c>
    </row>
    <row r="13" spans="2:7" ht="27.6">
      <c r="B13" s="3" t="s">
        <v>0</v>
      </c>
      <c r="C13" s="3" t="s">
        <v>1</v>
      </c>
      <c r="D13" s="4" t="s">
        <v>45</v>
      </c>
      <c r="E13" s="4" t="s">
        <v>47</v>
      </c>
      <c r="F13" s="4" t="s">
        <v>48</v>
      </c>
      <c r="G13" s="5" t="s">
        <v>46</v>
      </c>
    </row>
    <row r="14" spans="2:7">
      <c r="B14" s="6">
        <v>2212</v>
      </c>
      <c r="C14" s="6" t="s">
        <v>10</v>
      </c>
      <c r="D14" s="7">
        <v>45000</v>
      </c>
      <c r="E14" s="7">
        <v>45000</v>
      </c>
      <c r="F14" s="7">
        <v>18658</v>
      </c>
      <c r="G14" s="7">
        <v>45000</v>
      </c>
    </row>
    <row r="15" spans="2:7">
      <c r="B15" s="6">
        <v>2292</v>
      </c>
      <c r="C15" s="6" t="s">
        <v>11</v>
      </c>
      <c r="D15" s="7">
        <v>29779</v>
      </c>
      <c r="E15" s="7">
        <v>29779</v>
      </c>
      <c r="F15" s="7">
        <v>27499</v>
      </c>
      <c r="G15" s="7">
        <v>30165</v>
      </c>
    </row>
    <row r="16" spans="2:7">
      <c r="B16" s="6">
        <v>2321</v>
      </c>
      <c r="C16" s="6" t="s">
        <v>12</v>
      </c>
      <c r="D16" s="7">
        <v>5000</v>
      </c>
      <c r="E16" s="7">
        <v>5000</v>
      </c>
      <c r="F16" s="7">
        <v>0</v>
      </c>
      <c r="G16" s="7">
        <v>5000</v>
      </c>
    </row>
    <row r="17" spans="2:7">
      <c r="B17" s="6">
        <v>2341</v>
      </c>
      <c r="C17" s="6" t="s">
        <v>13</v>
      </c>
      <c r="D17" s="7">
        <v>0</v>
      </c>
      <c r="E17" s="7">
        <v>0</v>
      </c>
      <c r="F17" s="7">
        <v>0</v>
      </c>
      <c r="G17" s="7">
        <v>0</v>
      </c>
    </row>
    <row r="18" spans="2:7">
      <c r="B18" s="6">
        <v>3113</v>
      </c>
      <c r="C18" s="6" t="s">
        <v>14</v>
      </c>
      <c r="D18" s="7">
        <v>12000</v>
      </c>
      <c r="E18" s="7">
        <v>12000</v>
      </c>
      <c r="F18" s="7">
        <v>10000</v>
      </c>
      <c r="G18" s="7">
        <v>12000</v>
      </c>
    </row>
    <row r="19" spans="2:7">
      <c r="B19" s="6">
        <v>3299</v>
      </c>
      <c r="C19" s="6" t="s">
        <v>15</v>
      </c>
      <c r="D19" s="7">
        <v>500</v>
      </c>
      <c r="E19" s="7">
        <v>500</v>
      </c>
      <c r="F19" s="7">
        <v>0</v>
      </c>
      <c r="G19" s="7">
        <v>500</v>
      </c>
    </row>
    <row r="20" spans="2:7" ht="27.6">
      <c r="B20" s="6">
        <v>3326</v>
      </c>
      <c r="C20" s="6" t="s">
        <v>16</v>
      </c>
      <c r="D20" s="7">
        <v>4000</v>
      </c>
      <c r="E20" s="7">
        <v>4000</v>
      </c>
      <c r="F20" s="7">
        <v>0</v>
      </c>
      <c r="G20" s="7">
        <v>4000</v>
      </c>
    </row>
    <row r="21" spans="2:7">
      <c r="B21" s="6">
        <v>3399</v>
      </c>
      <c r="C21" s="6" t="s">
        <v>17</v>
      </c>
      <c r="D21" s="7">
        <v>1000</v>
      </c>
      <c r="E21" s="7">
        <v>1000</v>
      </c>
      <c r="F21" s="7">
        <v>310</v>
      </c>
      <c r="G21" s="7">
        <v>1000</v>
      </c>
    </row>
    <row r="22" spans="2:7">
      <c r="B22" s="6">
        <v>3421</v>
      </c>
      <c r="C22" s="6" t="s">
        <v>18</v>
      </c>
      <c r="D22" s="7">
        <v>25000</v>
      </c>
      <c r="E22" s="7">
        <v>25000</v>
      </c>
      <c r="F22" s="7">
        <v>0</v>
      </c>
      <c r="G22" s="7">
        <v>25000</v>
      </c>
    </row>
    <row r="23" spans="2:7">
      <c r="B23" s="6">
        <v>3429</v>
      </c>
      <c r="C23" s="6" t="s">
        <v>19</v>
      </c>
      <c r="D23" s="7">
        <v>60000</v>
      </c>
      <c r="E23" s="7">
        <v>60000</v>
      </c>
      <c r="F23" s="7">
        <v>6923</v>
      </c>
      <c r="G23" s="7">
        <v>60000</v>
      </c>
    </row>
    <row r="24" spans="2:7">
      <c r="B24" s="6">
        <v>3631</v>
      </c>
      <c r="C24" s="6" t="s">
        <v>20</v>
      </c>
      <c r="D24" s="7">
        <v>44000</v>
      </c>
      <c r="E24" s="7">
        <v>44000</v>
      </c>
      <c r="F24" s="7">
        <v>23835.8</v>
      </c>
      <c r="G24" s="7">
        <v>44000</v>
      </c>
    </row>
    <row r="25" spans="2:7">
      <c r="B25" s="6">
        <v>3632</v>
      </c>
      <c r="C25" s="6" t="s">
        <v>21</v>
      </c>
      <c r="D25" s="7">
        <v>10000</v>
      </c>
      <c r="E25" s="7">
        <v>10000</v>
      </c>
      <c r="F25" s="7">
        <v>0</v>
      </c>
      <c r="G25" s="7">
        <v>71000</v>
      </c>
    </row>
    <row r="26" spans="2:7">
      <c r="B26" s="6">
        <v>3639</v>
      </c>
      <c r="C26" s="6" t="s">
        <v>22</v>
      </c>
      <c r="D26" s="7">
        <v>219000</v>
      </c>
      <c r="E26" s="7">
        <v>219000</v>
      </c>
      <c r="F26" s="7">
        <v>18026</v>
      </c>
      <c r="G26" s="7">
        <v>219000</v>
      </c>
    </row>
    <row r="27" spans="2:7">
      <c r="B27" s="6">
        <v>3721</v>
      </c>
      <c r="C27" s="6" t="s">
        <v>23</v>
      </c>
      <c r="D27" s="7">
        <v>40000</v>
      </c>
      <c r="E27" s="7">
        <v>40000</v>
      </c>
      <c r="F27" s="7">
        <v>5517</v>
      </c>
      <c r="G27" s="7">
        <v>40000</v>
      </c>
    </row>
    <row r="28" spans="2:7">
      <c r="B28" s="6">
        <v>3722</v>
      </c>
      <c r="C28" s="6" t="s">
        <v>24</v>
      </c>
      <c r="D28" s="7">
        <v>250000</v>
      </c>
      <c r="E28" s="7">
        <v>254326</v>
      </c>
      <c r="F28" s="7">
        <v>213434.37</v>
      </c>
      <c r="G28" s="7">
        <v>250000</v>
      </c>
    </row>
    <row r="29" spans="2:7">
      <c r="B29" s="6">
        <v>3723</v>
      </c>
      <c r="C29" s="6" t="s">
        <v>25</v>
      </c>
      <c r="D29" s="7">
        <v>2000</v>
      </c>
      <c r="E29" s="7">
        <v>2000</v>
      </c>
      <c r="F29" s="7">
        <v>0</v>
      </c>
      <c r="G29" s="7">
        <v>2000</v>
      </c>
    </row>
    <row r="30" spans="2:7" ht="27.6">
      <c r="B30" s="6">
        <v>3725</v>
      </c>
      <c r="C30" s="6" t="s">
        <v>26</v>
      </c>
      <c r="D30" s="7">
        <v>100000</v>
      </c>
      <c r="E30" s="7">
        <v>100000</v>
      </c>
      <c r="F30" s="7">
        <v>76469.89</v>
      </c>
      <c r="G30" s="7">
        <v>100000</v>
      </c>
    </row>
    <row r="31" spans="2:7">
      <c r="B31" s="6">
        <v>3745</v>
      </c>
      <c r="C31" s="6" t="s">
        <v>27</v>
      </c>
      <c r="D31" s="7">
        <v>70000</v>
      </c>
      <c r="E31" s="7">
        <v>70000</v>
      </c>
      <c r="F31" s="7">
        <v>0</v>
      </c>
      <c r="G31" s="7">
        <v>270000</v>
      </c>
    </row>
    <row r="32" spans="2:7">
      <c r="B32" s="6">
        <v>4379</v>
      </c>
      <c r="C32" s="6" t="s">
        <v>28</v>
      </c>
      <c r="D32" s="7">
        <v>2000</v>
      </c>
      <c r="E32" s="7">
        <v>2000</v>
      </c>
      <c r="F32" s="7">
        <v>2000</v>
      </c>
      <c r="G32" s="7">
        <v>2000</v>
      </c>
    </row>
    <row r="33" spans="1:7">
      <c r="B33" s="6">
        <v>5213</v>
      </c>
      <c r="C33" s="6" t="s">
        <v>29</v>
      </c>
      <c r="D33" s="7">
        <v>5000</v>
      </c>
      <c r="E33" s="7">
        <v>5000</v>
      </c>
      <c r="F33" s="7">
        <v>0</v>
      </c>
      <c r="G33" s="7">
        <v>5000</v>
      </c>
    </row>
    <row r="34" spans="1:7">
      <c r="B34" s="6">
        <v>5311</v>
      </c>
      <c r="C34" s="6" t="s">
        <v>30</v>
      </c>
      <c r="D34" s="7">
        <v>6000</v>
      </c>
      <c r="E34" s="7">
        <v>6000</v>
      </c>
      <c r="F34" s="7">
        <v>6000</v>
      </c>
      <c r="G34" s="7">
        <v>6000</v>
      </c>
    </row>
    <row r="35" spans="1:7">
      <c r="B35" s="6">
        <v>5512</v>
      </c>
      <c r="C35" s="6" t="s">
        <v>31</v>
      </c>
      <c r="D35" s="7">
        <v>50000</v>
      </c>
      <c r="E35" s="7">
        <v>100000</v>
      </c>
      <c r="F35" s="7">
        <v>4300</v>
      </c>
      <c r="G35" s="7">
        <v>50000</v>
      </c>
    </row>
    <row r="36" spans="1:7">
      <c r="B36" s="6">
        <v>6112</v>
      </c>
      <c r="C36" s="6" t="s">
        <v>32</v>
      </c>
      <c r="D36" s="7">
        <v>840000</v>
      </c>
      <c r="E36" s="7">
        <v>840000</v>
      </c>
      <c r="F36" s="7">
        <v>632182</v>
      </c>
      <c r="G36" s="7">
        <v>840000</v>
      </c>
    </row>
    <row r="37" spans="1:7">
      <c r="B37" s="6">
        <v>6114</v>
      </c>
      <c r="C37" s="6" t="s">
        <v>49</v>
      </c>
      <c r="D37" s="7">
        <v>0</v>
      </c>
      <c r="E37" s="7">
        <v>32500</v>
      </c>
      <c r="F37" s="7">
        <v>11473</v>
      </c>
      <c r="G37" s="7">
        <v>0</v>
      </c>
    </row>
    <row r="38" spans="1:7">
      <c r="B38" s="9">
        <v>6115</v>
      </c>
      <c r="C38" s="9" t="s">
        <v>50</v>
      </c>
      <c r="D38" s="10">
        <v>0</v>
      </c>
      <c r="E38" s="10">
        <v>0</v>
      </c>
      <c r="F38" s="10">
        <v>0</v>
      </c>
      <c r="G38" s="10">
        <v>32500</v>
      </c>
    </row>
    <row r="39" spans="1:7">
      <c r="B39" s="6">
        <v>6171</v>
      </c>
      <c r="C39" s="6" t="s">
        <v>7</v>
      </c>
      <c r="D39" s="7">
        <v>750000</v>
      </c>
      <c r="E39" s="7">
        <v>750000</v>
      </c>
      <c r="F39" s="7">
        <v>471091.17</v>
      </c>
      <c r="G39" s="7">
        <v>750000</v>
      </c>
    </row>
    <row r="40" spans="1:7">
      <c r="B40" s="6">
        <v>6310</v>
      </c>
      <c r="C40" s="6" t="s">
        <v>33</v>
      </c>
      <c r="D40" s="7">
        <v>7000</v>
      </c>
      <c r="E40" s="7">
        <v>7000</v>
      </c>
      <c r="F40" s="7">
        <v>6727.4</v>
      </c>
      <c r="G40" s="7">
        <v>7000</v>
      </c>
    </row>
    <row r="41" spans="1:7">
      <c r="B41" s="6">
        <v>6320</v>
      </c>
      <c r="C41" s="6" t="s">
        <v>34</v>
      </c>
      <c r="D41" s="7">
        <v>11000</v>
      </c>
      <c r="E41" s="7">
        <v>11000</v>
      </c>
      <c r="F41" s="7">
        <v>10280</v>
      </c>
      <c r="G41" s="7">
        <v>11000</v>
      </c>
    </row>
    <row r="42" spans="1:7">
      <c r="B42" s="6">
        <v>6399</v>
      </c>
      <c r="C42" s="6" t="s">
        <v>35</v>
      </c>
      <c r="D42" s="7">
        <v>55000</v>
      </c>
      <c r="E42" s="7">
        <v>37970</v>
      </c>
      <c r="F42" s="7">
        <v>32970</v>
      </c>
      <c r="G42" s="7">
        <v>55000</v>
      </c>
    </row>
    <row r="43" spans="1:7">
      <c r="B43" s="6"/>
      <c r="C43" s="3" t="s">
        <v>36</v>
      </c>
      <c r="D43" s="8">
        <f>SUM(D14:D42)</f>
        <v>2643279</v>
      </c>
      <c r="E43" s="8">
        <f>SUM(E14:E42)</f>
        <v>2713075</v>
      </c>
      <c r="F43" s="8">
        <f>SUM(F14:F42)</f>
        <v>1577696.63</v>
      </c>
      <c r="G43" s="8">
        <f>SUM(G14:G42)</f>
        <v>2937165</v>
      </c>
    </row>
    <row r="44" spans="1:7" ht="16.8" customHeight="1">
      <c r="B44" s="11">
        <v>8115</v>
      </c>
      <c r="C44" s="11" t="s">
        <v>43</v>
      </c>
      <c r="D44" s="12">
        <v>63267</v>
      </c>
      <c r="E44" s="12">
        <v>-136733</v>
      </c>
      <c r="F44" s="12">
        <v>-682253.72</v>
      </c>
      <c r="G44" s="12">
        <f>G43-G11</f>
        <v>157153</v>
      </c>
    </row>
    <row r="45" spans="1:7" ht="16.8" customHeight="1">
      <c r="B45" s="16"/>
      <c r="C45" s="16" t="s">
        <v>51</v>
      </c>
      <c r="D45" s="12">
        <v>0</v>
      </c>
      <c r="E45" s="12">
        <v>0</v>
      </c>
      <c r="F45" s="12">
        <v>-330899.59000000003</v>
      </c>
      <c r="G45" s="12">
        <v>0</v>
      </c>
    </row>
    <row r="46" spans="1:7">
      <c r="B46" s="16"/>
      <c r="C46" s="16"/>
      <c r="D46" s="12">
        <f>D11-D43+D44+D45</f>
        <v>0</v>
      </c>
      <c r="E46" s="12">
        <f t="shared" ref="E46:G46" si="0">E11-E43+E44+E45</f>
        <v>0</v>
      </c>
      <c r="F46" s="12">
        <f t="shared" si="0"/>
        <v>0</v>
      </c>
      <c r="G46" s="12">
        <f t="shared" si="0"/>
        <v>0</v>
      </c>
    </row>
    <row r="47" spans="1:7">
      <c r="B47" s="17" t="s">
        <v>52</v>
      </c>
      <c r="C47" s="16"/>
      <c r="D47" s="12"/>
      <c r="E47" s="12"/>
      <c r="F47" s="12"/>
      <c r="G47" s="12"/>
    </row>
    <row r="48" spans="1:7" ht="13.8" customHeight="1">
      <c r="A48" s="13"/>
      <c r="B48" s="1" t="s">
        <v>83</v>
      </c>
    </row>
    <row r="49" spans="1:1" ht="10.8" customHeight="1">
      <c r="A49" s="13"/>
    </row>
    <row r="50" spans="1:1">
      <c r="A50" s="14" t="s">
        <v>84</v>
      </c>
    </row>
    <row r="51" spans="1:1" ht="8.4" customHeight="1"/>
    <row r="52" spans="1:1">
      <c r="A52" s="14" t="s">
        <v>85</v>
      </c>
    </row>
  </sheetData>
  <pageMargins left="0.19685039370078741" right="0.19685039370078741" top="0.27559055118110237" bottom="0.27559055118110237" header="0.78740157480314965" footer="0.78740157480314965"/>
  <pageSetup paperSize="9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O8"/>
  <sheetViews>
    <sheetView workbookViewId="0">
      <selection activeCell="K3" sqref="K3"/>
    </sheetView>
  </sheetViews>
  <sheetFormatPr defaultRowHeight="14.4"/>
  <sheetData>
    <row r="2" spans="1:15">
      <c r="A2" t="s">
        <v>37</v>
      </c>
      <c r="C2">
        <v>27340</v>
      </c>
      <c r="D2">
        <v>1</v>
      </c>
      <c r="E2">
        <f t="shared" ref="E2:E3" si="0">C2*D2</f>
        <v>27340</v>
      </c>
      <c r="I2">
        <v>0.09</v>
      </c>
      <c r="J2">
        <f>E2*I2</f>
        <v>2460.6</v>
      </c>
      <c r="K2">
        <v>2461</v>
      </c>
      <c r="L2">
        <v>1</v>
      </c>
      <c r="M2">
        <f>K2*L2</f>
        <v>2461</v>
      </c>
    </row>
    <row r="3" spans="1:15">
      <c r="A3" t="s">
        <v>38</v>
      </c>
      <c r="C3">
        <v>14921</v>
      </c>
      <c r="D3">
        <v>1</v>
      </c>
      <c r="E3">
        <f t="shared" si="0"/>
        <v>14921</v>
      </c>
      <c r="I3">
        <v>0.09</v>
      </c>
      <c r="J3">
        <f t="shared" ref="J3:J4" si="1">E3*I3</f>
        <v>1342.8899999999999</v>
      </c>
      <c r="K3">
        <v>1343</v>
      </c>
      <c r="L3">
        <v>1</v>
      </c>
      <c r="M3">
        <f t="shared" ref="M3:M4" si="2">K3*L3</f>
        <v>1343</v>
      </c>
    </row>
    <row r="4" spans="1:15">
      <c r="A4" t="s">
        <v>39</v>
      </c>
      <c r="C4">
        <v>3281</v>
      </c>
      <c r="D4">
        <v>5</v>
      </c>
      <c r="E4">
        <f>C4*D4</f>
        <v>16405</v>
      </c>
      <c r="I4">
        <v>0.09</v>
      </c>
      <c r="J4">
        <f t="shared" si="1"/>
        <v>1476.45</v>
      </c>
      <c r="K4">
        <v>1476</v>
      </c>
      <c r="L4">
        <v>5</v>
      </c>
      <c r="M4">
        <f t="shared" si="2"/>
        <v>7380</v>
      </c>
    </row>
    <row r="5" spans="1:15">
      <c r="E5">
        <f>SUM(E2:E4)</f>
        <v>58666</v>
      </c>
      <c r="F5">
        <v>12</v>
      </c>
      <c r="G5">
        <f>E5*F5</f>
        <v>703992</v>
      </c>
      <c r="M5">
        <f>SUM(M2:M4)</f>
        <v>11184</v>
      </c>
      <c r="N5">
        <v>12</v>
      </c>
      <c r="O5">
        <f>M5*N5</f>
        <v>134208</v>
      </c>
    </row>
    <row r="6" spans="1:15">
      <c r="E6" t="s">
        <v>40</v>
      </c>
      <c r="F6" t="s">
        <v>41</v>
      </c>
      <c r="G6" t="s">
        <v>42</v>
      </c>
    </row>
    <row r="7" spans="1:15">
      <c r="C7">
        <v>22000</v>
      </c>
      <c r="D7">
        <v>27340</v>
      </c>
      <c r="E7">
        <v>27400</v>
      </c>
      <c r="F7">
        <f>E7*0.15</f>
        <v>4110</v>
      </c>
      <c r="G7">
        <f>D7*0.045</f>
        <v>1230.3</v>
      </c>
      <c r="H7">
        <f>D7-F7-G7</f>
        <v>21999.7</v>
      </c>
    </row>
    <row r="8" spans="1:15">
      <c r="C8">
        <v>12000</v>
      </c>
      <c r="D8">
        <v>14921</v>
      </c>
      <c r="E8">
        <v>15000</v>
      </c>
      <c r="F8">
        <f>E8*0.15</f>
        <v>2250</v>
      </c>
      <c r="G8">
        <f>D8*0.045</f>
        <v>671.44499999999994</v>
      </c>
      <c r="H8">
        <f>D8-F8-G8</f>
        <v>11999.555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C1" sqref="C1"/>
    </sheetView>
  </sheetViews>
  <sheetFormatPr defaultRowHeight="14.4"/>
  <cols>
    <col min="2" max="2" width="21.109375" customWidth="1"/>
  </cols>
  <sheetData>
    <row r="1" spans="1:6">
      <c r="A1" t="s">
        <v>53</v>
      </c>
    </row>
    <row r="4" spans="1:6">
      <c r="B4" s="23" t="s">
        <v>54</v>
      </c>
      <c r="C4" s="18" t="s">
        <v>55</v>
      </c>
      <c r="D4" s="18" t="s">
        <v>55</v>
      </c>
      <c r="E4" s="18" t="s">
        <v>55</v>
      </c>
      <c r="F4" s="18" t="s">
        <v>55</v>
      </c>
    </row>
    <row r="5" spans="1:6">
      <c r="B5" s="23"/>
      <c r="C5" s="18">
        <v>2027</v>
      </c>
      <c r="D5" s="18">
        <v>2028</v>
      </c>
      <c r="E5" s="18">
        <v>2029</v>
      </c>
      <c r="F5" s="18">
        <v>2030</v>
      </c>
    </row>
    <row r="6" spans="1:6">
      <c r="B6" s="19" t="s">
        <v>56</v>
      </c>
      <c r="C6" s="19">
        <v>2700</v>
      </c>
      <c r="D6" s="19">
        <v>2770</v>
      </c>
      <c r="E6" s="19">
        <v>2850</v>
      </c>
      <c r="F6" s="19">
        <v>2940</v>
      </c>
    </row>
    <row r="7" spans="1:6">
      <c r="B7" s="19" t="s">
        <v>57</v>
      </c>
      <c r="C7" s="19">
        <v>80</v>
      </c>
      <c r="D7" s="19">
        <v>80</v>
      </c>
      <c r="E7" s="19">
        <v>80</v>
      </c>
      <c r="F7" s="19">
        <v>80</v>
      </c>
    </row>
    <row r="8" spans="1:6">
      <c r="B8" s="19" t="s">
        <v>58</v>
      </c>
      <c r="C8" s="19"/>
      <c r="D8" s="19"/>
      <c r="E8" s="19"/>
      <c r="F8" s="19"/>
    </row>
    <row r="9" spans="1:6">
      <c r="B9" s="19" t="s">
        <v>59</v>
      </c>
      <c r="C9" s="19">
        <v>70</v>
      </c>
      <c r="D9" s="19">
        <v>70</v>
      </c>
      <c r="E9" s="19">
        <v>70</v>
      </c>
      <c r="F9" s="19">
        <v>70</v>
      </c>
    </row>
    <row r="10" spans="1:6">
      <c r="B10" s="20" t="s">
        <v>60</v>
      </c>
      <c r="C10" s="19">
        <f>SUM(C6:C9)</f>
        <v>2850</v>
      </c>
      <c r="D10" s="19">
        <f t="shared" ref="D10:F10" si="0">SUM(D6:D9)</f>
        <v>2920</v>
      </c>
      <c r="E10" s="19">
        <f t="shared" si="0"/>
        <v>3000</v>
      </c>
      <c r="F10" s="19">
        <f t="shared" si="0"/>
        <v>3090</v>
      </c>
    </row>
    <row r="11" spans="1:6">
      <c r="B11" s="19"/>
      <c r="C11" s="19"/>
      <c r="D11" s="19"/>
      <c r="E11" s="19"/>
      <c r="F11" s="19"/>
    </row>
    <row r="12" spans="1:6">
      <c r="B12" s="19" t="s">
        <v>61</v>
      </c>
      <c r="C12" s="19">
        <v>2650</v>
      </c>
      <c r="D12" s="19">
        <v>2720</v>
      </c>
      <c r="E12" s="19">
        <v>2800</v>
      </c>
      <c r="F12" s="19">
        <v>2890</v>
      </c>
    </row>
    <row r="13" spans="1:6">
      <c r="B13" s="19" t="s">
        <v>62</v>
      </c>
      <c r="C13" s="19">
        <v>200</v>
      </c>
      <c r="D13" s="19">
        <v>200</v>
      </c>
      <c r="E13" s="19">
        <v>200</v>
      </c>
      <c r="F13" s="19">
        <v>200</v>
      </c>
    </row>
    <row r="14" spans="1:6">
      <c r="B14" s="19" t="s">
        <v>63</v>
      </c>
      <c r="C14" s="19"/>
      <c r="D14" s="19"/>
      <c r="E14" s="19"/>
      <c r="F14" s="19"/>
    </row>
    <row r="15" spans="1:6">
      <c r="B15" s="19" t="s">
        <v>64</v>
      </c>
      <c r="C15" s="19">
        <v>0</v>
      </c>
      <c r="D15" s="19">
        <v>0</v>
      </c>
      <c r="E15" s="19">
        <v>0</v>
      </c>
      <c r="F15" s="19">
        <v>0</v>
      </c>
    </row>
    <row r="16" spans="1:6">
      <c r="B16" s="20" t="s">
        <v>65</v>
      </c>
      <c r="C16" s="19">
        <f>SUM(C12:C15)</f>
        <v>2850</v>
      </c>
      <c r="D16" s="19">
        <f t="shared" ref="D16:F16" si="1">SUM(D12:D15)</f>
        <v>2920</v>
      </c>
      <c r="E16" s="19">
        <f t="shared" si="1"/>
        <v>3000</v>
      </c>
      <c r="F16" s="19">
        <f t="shared" si="1"/>
        <v>3090</v>
      </c>
    </row>
    <row r="18" spans="1:10" ht="46.8" customHeight="1">
      <c r="A18" s="24" t="s">
        <v>82</v>
      </c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34.200000000000003" customHeight="1">
      <c r="A19" s="24" t="s">
        <v>66</v>
      </c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9.2" customHeight="1">
      <c r="A20" s="24" t="s">
        <v>67</v>
      </c>
      <c r="B20" s="25"/>
      <c r="C20" s="25"/>
      <c r="D20" s="25"/>
      <c r="E20" s="25"/>
      <c r="F20" s="25"/>
      <c r="G20" s="25"/>
      <c r="H20" s="25"/>
      <c r="I20" s="25"/>
      <c r="J20" s="25"/>
    </row>
    <row r="21" spans="1:10" ht="15.6">
      <c r="A21" s="21" t="s">
        <v>70</v>
      </c>
    </row>
    <row r="22" spans="1:10" ht="15.6">
      <c r="A22" s="21" t="s">
        <v>71</v>
      </c>
    </row>
    <row r="23" spans="1:10" ht="15.6">
      <c r="A23" s="21" t="s">
        <v>68</v>
      </c>
    </row>
    <row r="24" spans="1:10" ht="15.6">
      <c r="A24" s="21" t="s">
        <v>69</v>
      </c>
    </row>
    <row r="26" spans="1:10" ht="15.6">
      <c r="A26" s="21" t="s">
        <v>72</v>
      </c>
    </row>
    <row r="27" spans="1:10" ht="15.6">
      <c r="A27" s="21" t="s">
        <v>73</v>
      </c>
    </row>
    <row r="29" spans="1:10" ht="15.6">
      <c r="A29" s="22" t="s">
        <v>74</v>
      </c>
    </row>
    <row r="30" spans="1:10" ht="15.6">
      <c r="A30" s="21" t="s">
        <v>75</v>
      </c>
    </row>
    <row r="31" spans="1:10" ht="15.6">
      <c r="A31" s="21" t="s">
        <v>76</v>
      </c>
    </row>
    <row r="32" spans="1:10" ht="15.6">
      <c r="A32" s="21" t="s">
        <v>77</v>
      </c>
    </row>
    <row r="33" spans="1:5" ht="15.6">
      <c r="A33" s="21" t="s">
        <v>78</v>
      </c>
    </row>
    <row r="36" spans="1:5" ht="15.6">
      <c r="A36" s="21" t="s">
        <v>81</v>
      </c>
      <c r="E36" s="21" t="s">
        <v>79</v>
      </c>
    </row>
    <row r="38" spans="1:5" ht="15.6">
      <c r="A38" s="21" t="s">
        <v>80</v>
      </c>
    </row>
  </sheetData>
  <mergeCells count="4">
    <mergeCell ref="B4:B5"/>
    <mergeCell ref="A18:J18"/>
    <mergeCell ref="A19:J19"/>
    <mergeCell ref="A20:J20"/>
  </mergeCells>
  <pageMargins left="0.7" right="0.7" top="0.78740157499999996" bottom="0.78740157499999996" header="0.3" footer="0.3"/>
  <pageSetup paperSize="9" orientation="portrait" verticalDpi="0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 rozpočtu</vt:lpstr>
      <vt:lpstr>výpočet odměn ZO 2025</vt:lpstr>
      <vt:lpstr>návrh SVR 2027-2030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Vlasáková</dc:creator>
  <cp:lastModifiedBy>uzivatel</cp:lastModifiedBy>
  <cp:revision>2</cp:revision>
  <cp:lastPrinted>2025-11-12T20:16:43Z</cp:lastPrinted>
  <dcterms:created xsi:type="dcterms:W3CDTF">2024-09-16T05:43:33Z</dcterms:created>
  <dcterms:modified xsi:type="dcterms:W3CDTF">2025-11-12T20:18:04Z</dcterms:modified>
  <dc:language>cs-CZ</dc:language>
</cp:coreProperties>
</file>